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FIDEICOMISO CIUDAD INDUSTRAL\"/>
    </mc:Choice>
  </mc:AlternateContent>
  <bookViews>
    <workbookView xWindow="-105" yWindow="-105" windowWidth="19425" windowHeight="1030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2">CA!$A$1:$G$60</definedName>
    <definedName name="_xlnm.Print_Area" localSheetId="3">CFG!$A$1:$G$50</definedName>
    <definedName name="_xlnm.Print_Area" localSheetId="0">COG!$A$1:$G$85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D36" i="5"/>
  <c r="E36" i="5"/>
  <c r="E42" i="5" s="1"/>
  <c r="F36" i="5"/>
  <c r="F42" i="5" s="1"/>
  <c r="G36" i="5"/>
  <c r="B36" i="5"/>
  <c r="B42" i="5" s="1"/>
  <c r="C25" i="5"/>
  <c r="C42" i="5" s="1"/>
  <c r="D25" i="5"/>
  <c r="E25" i="5"/>
  <c r="F25" i="5"/>
  <c r="G25" i="5"/>
  <c r="B25" i="5"/>
  <c r="C16" i="5"/>
  <c r="D16" i="5"/>
  <c r="D42" i="5" s="1"/>
  <c r="E16" i="5"/>
  <c r="F16" i="5"/>
  <c r="G16" i="5"/>
  <c r="B16" i="5"/>
  <c r="C6" i="5"/>
  <c r="D6" i="5"/>
  <c r="E6" i="5"/>
  <c r="F6" i="5"/>
  <c r="B6" i="5"/>
  <c r="D14" i="5"/>
  <c r="G14" i="5" s="1"/>
  <c r="G6" i="5" s="1"/>
  <c r="G52" i="4"/>
  <c r="F52" i="4"/>
  <c r="E52" i="4"/>
  <c r="D52" i="4"/>
  <c r="C52" i="4"/>
  <c r="B52" i="4"/>
  <c r="D38" i="4"/>
  <c r="G38" i="4" s="1"/>
  <c r="G30" i="4"/>
  <c r="F30" i="4"/>
  <c r="E30" i="4"/>
  <c r="D30" i="4"/>
  <c r="C30" i="4"/>
  <c r="B30" i="4"/>
  <c r="F16" i="4"/>
  <c r="E16" i="4"/>
  <c r="C16" i="4"/>
  <c r="B16" i="4"/>
  <c r="D7" i="4"/>
  <c r="G7" i="4" s="1"/>
  <c r="G16" i="4" s="1"/>
  <c r="F16" i="8"/>
  <c r="E16" i="8"/>
  <c r="C16" i="8"/>
  <c r="B16" i="8"/>
  <c r="D8" i="8"/>
  <c r="D16" i="8" s="1"/>
  <c r="D6" i="8"/>
  <c r="G6" i="8" s="1"/>
  <c r="G69" i="6"/>
  <c r="F69" i="6"/>
  <c r="F77" i="6" s="1"/>
  <c r="E69" i="6"/>
  <c r="D69" i="6"/>
  <c r="C69" i="6"/>
  <c r="B69" i="6"/>
  <c r="G65" i="6"/>
  <c r="F65" i="6"/>
  <c r="E65" i="6"/>
  <c r="E77" i="6" s="1"/>
  <c r="D65" i="6"/>
  <c r="C65" i="6"/>
  <c r="B65" i="6"/>
  <c r="G57" i="6"/>
  <c r="F57" i="6"/>
  <c r="E57" i="6"/>
  <c r="D57" i="6"/>
  <c r="C57" i="6"/>
  <c r="B57" i="6"/>
  <c r="G53" i="6"/>
  <c r="F53" i="6"/>
  <c r="E53" i="6"/>
  <c r="D53" i="6"/>
  <c r="C53" i="6"/>
  <c r="B53" i="6"/>
  <c r="B77" i="6" s="1"/>
  <c r="G44" i="6"/>
  <c r="G43" i="6" s="1"/>
  <c r="D44" i="6"/>
  <c r="F43" i="6"/>
  <c r="E43" i="6"/>
  <c r="D43" i="6"/>
  <c r="C43" i="6"/>
  <c r="B43" i="6"/>
  <c r="G33" i="6"/>
  <c r="F33" i="6"/>
  <c r="E33" i="6"/>
  <c r="D33" i="6"/>
  <c r="C33" i="6"/>
  <c r="B33" i="6"/>
  <c r="C32" i="6"/>
  <c r="D32" i="6" s="1"/>
  <c r="G32" i="6" s="1"/>
  <c r="D31" i="6"/>
  <c r="G31" i="6" s="1"/>
  <c r="D30" i="6"/>
  <c r="G30" i="6" s="1"/>
  <c r="D29" i="6"/>
  <c r="G29" i="6" s="1"/>
  <c r="D28" i="6"/>
  <c r="G28" i="6" s="1"/>
  <c r="C27" i="6"/>
  <c r="D27" i="6" s="1"/>
  <c r="G27" i="6" s="1"/>
  <c r="D26" i="6"/>
  <c r="G26" i="6" s="1"/>
  <c r="D25" i="6"/>
  <c r="G25" i="6" s="1"/>
  <c r="C24" i="6"/>
  <c r="D24" i="6" s="1"/>
  <c r="F23" i="6"/>
  <c r="E23" i="6"/>
  <c r="B23" i="6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D14" i="6"/>
  <c r="G14" i="6" s="1"/>
  <c r="F13" i="6"/>
  <c r="E13" i="6"/>
  <c r="C13" i="6"/>
  <c r="B13" i="6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E5" i="6"/>
  <c r="C5" i="6"/>
  <c r="B5" i="6"/>
  <c r="G42" i="5" l="1"/>
  <c r="G8" i="8"/>
  <c r="G16" i="8" s="1"/>
  <c r="D13" i="6"/>
  <c r="D77" i="6" s="1"/>
  <c r="C23" i="6"/>
  <c r="C77" i="6" s="1"/>
  <c r="G5" i="6"/>
  <c r="D16" i="4"/>
  <c r="G24" i="6"/>
  <c r="G23" i="6" s="1"/>
  <c r="G77" i="6" s="1"/>
  <c r="D23" i="6"/>
  <c r="G15" i="6"/>
  <c r="G13" i="6" s="1"/>
  <c r="D5" i="6"/>
</calcChain>
</file>

<file path=xl/sharedStrings.xml><?xml version="1.0" encoding="utf-8"?>
<sst xmlns="http://schemas.openxmlformats.org/spreadsheetml/2006/main" count="232" uniqueCount="151">
  <si>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</si>
  <si>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</si>
  <si>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</si>
  <si>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</si>
  <si>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</si>
  <si>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</si>
  <si>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</si>
  <si>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</si>
  <si>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</si>
  <si>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</si>
  <si>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</si>
  <si>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</si>
  <si>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</si>
  <si>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</si>
  <si>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</si>
  <si>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</si>
  <si>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</si>
  <si>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</si>
  <si>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</si>
  <si>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</si>
  <si>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</si>
  <si>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</si>
  <si>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</si>
  <si>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</si>
  <si>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</si>
  <si>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</si>
  <si>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</si>
  <si>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</si>
  <si>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</si>
  <si>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</si>
  <si>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</si>
  <si>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</si>
  <si>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</si>
  <si>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</si>
  <si>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</si>
  <si>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</si>
  <si>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</si>
  <si>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</si>
  <si>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</si>
  <si>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</si>
  <si>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</si>
  <si>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</si>
  <si>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</si>
  <si>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</si>
  <si>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</si>
  <si>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</si>
  <si>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</si>
  <si>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</si>
  <si>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</si>
  <si>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</si>
  <si>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</si>
  <si>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</si>
  <si>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</si>
  <si>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</si>
  <si>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</si>
  <si>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</si>
  <si>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</si>
  <si>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</si>
  <si>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</si>
  <si>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</si>
  <si>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</si>
  <si>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</si>
  <si>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</si>
  <si>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</si>
  <si>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</si>
  <si>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</si>
  <si>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</si>
  <si>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</si>
  <si>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</si>
  <si>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</si>
  <si>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</si>
  <si>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</si>
  <si>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</si>
  <si>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</si>
  <si>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</si>
  <si>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</si>
  <si>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</si>
  <si>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</si>
  <si>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</si>
  <si>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</si>
  <si>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</si>
  <si>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</si>
  <si>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</si>
  <si>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</si>
  <si>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</si>
  <si>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</si>
  <si>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</si>
  <si>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</si>
  <si>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</si>
  <si>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</si>
  <si>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</si>
  <si>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</si>
  <si>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</si>
  <si>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</si>
  <si>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</si>
  <si>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</si>
  <si>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</si>
  <si>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</si>
  <si>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</si>
  <si>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</si>
  <si>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</si>
  <si>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</si>
  <si>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</si>
  <si>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</si>
  <si>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</si>
  <si>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</si>
  <si>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</si>
  <si>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</si>
  <si>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</si>
  <si>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</si>
  <si>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</si>
  <si>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</si>
  <si>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</si>
  <si>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</si>
  <si>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</si>
  <si>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</si>
  <si>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</si>
  <si>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</si>
  <si>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</si>
  <si>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</si>
  <si>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</si>
  <si>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</si>
  <si>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</si>
  <si>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</si>
  <si>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</si>
  <si>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</si>
  <si>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</si>
  <si>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</si>
  <si>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</si>
  <si>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</si>
  <si>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</si>
  <si>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</si>
  <si>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</si>
  <si>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</si>
  <si>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</si>
  <si>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00001 Administración Fideicomiso</t>
  </si>
  <si>
    <t>FIDEICOMISO CIUDAD INDUSTRIAL DE LEÓN
Estado Analítico del Ejercicio del Presupuesto de Egresos
Clasificación por Objeto del Gasto (Capítulo y Concepto)
Del 01 de Enero  al 31 de Diciembre de 2023</t>
  </si>
  <si>
    <t>FIDEICOMISO CIUDAD INDUSTRIAL DE LEÓN
Estado Analítico del Ejercicio del Presupuesto de Egresos
Clasificación Económica (por Tipo de Gasto)
Del 01 DE Enero al 31 de Diciembre de 2023</t>
  </si>
  <si>
    <t>FIDEICOMISO CIUDAD INDUSTRIAL DE LEÓN
Estado Analítico del Ejercicio del Presupuesto de Egresos
Clasificación Administrativa
Del 01 de Enero al 31 de Diciembre de 2023</t>
  </si>
  <si>
    <t>FIDEICOMISO CIUDAD INDUSTRIAL DE LEÓN
Estado Analítico del Ejercicio del Presupuesto de Egresos
Clasificación Funcional (Finalidad y Función)
Del 01 de Enero al 31 de Diciembre de 2023</t>
  </si>
  <si>
    <t>________________________________</t>
  </si>
  <si>
    <t>Lic. Felipe de Jesús Álvarez Esquivel</t>
  </si>
  <si>
    <t>LCP J. Jesús López Ramírez</t>
  </si>
  <si>
    <t>Encargado de Despacho.</t>
  </si>
  <si>
    <t>Profesional Contable</t>
  </si>
  <si>
    <t>Autoriza</t>
  </si>
  <si>
    <t>Elabora</t>
  </si>
  <si>
    <t>Lic. Felipe de Jesús Álvarez Esquivel.</t>
  </si>
  <si>
    <t>Encargado de Despacho</t>
  </si>
  <si>
    <t>Gobierno (Federal/Estatal/Municipal) de León, Guanajuato
Estado Analítico del Ejercicio del Presupuesto de Egresos
Clasificación Administrativa
Del 01 de Enero al 31 de Diciembre de 2023</t>
  </si>
  <si>
    <t>Sector Paraestatal del Gobierno (Federal/Estatal/Municipal) León, Guanajuato
Estado Analítico del Ejercicio del Presupuesto de Egresos
Clasificación Administrativa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</si>
</sst>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2" fontId="2" fillId="0" borderId="14" xfId="16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2" width="26.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8" t="s">
        <v>136</v>
      </c>
      <c r="B1" s="49"/>
      <c r="C1" s="49"/>
      <c r="D1" s="49"/>
      <c r="E1" s="49"/>
      <c r="F1" s="49"/>
      <c r="G1" s="50"/>
    </row>
    <row r="2" spans="1:7" x14ac:dyDescent="0.2">
      <c r="A2" s="23"/>
      <c r="B2" s="26" t="s">
        <v>0</v>
      </c>
      <c r="C2" s="27"/>
      <c r="D2" s="27"/>
      <c r="E2" s="27"/>
      <c r="F2" s="28"/>
      <c r="G2" s="51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0" t="s">
        <v>10</v>
      </c>
      <c r="B5" s="41">
        <f t="shared" ref="B5:G5" si="0">SUM(B6:B12)</f>
        <v>0</v>
      </c>
      <c r="C5" s="41">
        <f t="shared" si="0"/>
        <v>0</v>
      </c>
      <c r="D5" s="41">
        <f t="shared" si="0"/>
        <v>0</v>
      </c>
      <c r="E5" s="41">
        <f t="shared" si="0"/>
        <v>0</v>
      </c>
      <c r="F5" s="41">
        <f t="shared" si="0"/>
        <v>0</v>
      </c>
      <c r="G5" s="41">
        <f t="shared" si="0"/>
        <v>0</v>
      </c>
    </row>
    <row r="6" spans="1:7" x14ac:dyDescent="0.2">
      <c r="A6" s="37" t="s">
        <v>11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7" t="s">
        <v>12</v>
      </c>
      <c r="B7" s="6">
        <v>0</v>
      </c>
      <c r="C7" s="6">
        <v>0</v>
      </c>
      <c r="D7" s="6">
        <f t="shared" ref="D7:D12" si="1">B7+C7</f>
        <v>0</v>
      </c>
      <c r="E7" s="6">
        <v>0</v>
      </c>
      <c r="F7" s="6">
        <v>0</v>
      </c>
      <c r="G7" s="6">
        <f t="shared" ref="G7:G12" si="2">D7-E7</f>
        <v>0</v>
      </c>
    </row>
    <row r="8" spans="1:7" x14ac:dyDescent="0.2">
      <c r="A8" s="37" t="s">
        <v>13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7" t="s">
        <v>14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7" t="s">
        <v>15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7" t="s">
        <v>16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7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40" t="s">
        <v>132</v>
      </c>
      <c r="B13" s="42">
        <f t="shared" ref="B13:G13" si="3">SUM(B14:B22)</f>
        <v>0</v>
      </c>
      <c r="C13" s="42">
        <f t="shared" si="3"/>
        <v>0</v>
      </c>
      <c r="D13" s="42">
        <f t="shared" si="3"/>
        <v>0</v>
      </c>
      <c r="E13" s="42">
        <f t="shared" si="3"/>
        <v>0</v>
      </c>
      <c r="F13" s="42">
        <f t="shared" si="3"/>
        <v>0</v>
      </c>
      <c r="G13" s="42">
        <f t="shared" si="3"/>
        <v>0</v>
      </c>
    </row>
    <row r="14" spans="1:7" x14ac:dyDescent="0.2">
      <c r="A14" s="37" t="s">
        <v>18</v>
      </c>
      <c r="B14" s="6">
        <v>0</v>
      </c>
      <c r="C14" s="6">
        <v>0</v>
      </c>
      <c r="D14" s="6">
        <f>B14+C14</f>
        <v>0</v>
      </c>
      <c r="E14" s="6">
        <v>0</v>
      </c>
      <c r="F14" s="6">
        <v>0</v>
      </c>
      <c r="G14" s="6">
        <f>D14-E14</f>
        <v>0</v>
      </c>
    </row>
    <row r="15" spans="1:7" x14ac:dyDescent="0.2">
      <c r="A15" s="37" t="s">
        <v>19</v>
      </c>
      <c r="B15" s="6">
        <v>0</v>
      </c>
      <c r="C15" s="6">
        <v>0</v>
      </c>
      <c r="D15" s="6">
        <f t="shared" ref="D15:D22" si="4">B15+C15</f>
        <v>0</v>
      </c>
      <c r="E15" s="6">
        <v>0</v>
      </c>
      <c r="F15" s="6">
        <v>0</v>
      </c>
      <c r="G15" s="6">
        <f t="shared" ref="G15:G22" si="5">D15-E15</f>
        <v>0</v>
      </c>
    </row>
    <row r="16" spans="1:7" x14ac:dyDescent="0.2">
      <c r="A16" s="37" t="s">
        <v>20</v>
      </c>
      <c r="B16" s="6">
        <v>0</v>
      </c>
      <c r="C16" s="6">
        <v>0</v>
      </c>
      <c r="D16" s="6">
        <f t="shared" si="4"/>
        <v>0</v>
      </c>
      <c r="E16" s="6">
        <v>0</v>
      </c>
      <c r="F16" s="6">
        <v>0</v>
      </c>
      <c r="G16" s="6">
        <f t="shared" si="5"/>
        <v>0</v>
      </c>
    </row>
    <row r="17" spans="1:7" x14ac:dyDescent="0.2">
      <c r="A17" s="37" t="s">
        <v>21</v>
      </c>
      <c r="B17" s="6">
        <v>0</v>
      </c>
      <c r="C17" s="6">
        <v>0</v>
      </c>
      <c r="D17" s="6">
        <f t="shared" si="4"/>
        <v>0</v>
      </c>
      <c r="E17" s="6">
        <v>0</v>
      </c>
      <c r="F17" s="6">
        <v>0</v>
      </c>
      <c r="G17" s="6">
        <f t="shared" si="5"/>
        <v>0</v>
      </c>
    </row>
    <row r="18" spans="1:7" x14ac:dyDescent="0.2">
      <c r="A18" s="37" t="s">
        <v>22</v>
      </c>
      <c r="B18" s="6">
        <v>0</v>
      </c>
      <c r="C18" s="6">
        <v>0</v>
      </c>
      <c r="D18" s="6">
        <f t="shared" si="4"/>
        <v>0</v>
      </c>
      <c r="E18" s="6">
        <v>0</v>
      </c>
      <c r="F18" s="6">
        <v>0</v>
      </c>
      <c r="G18" s="6">
        <f t="shared" si="5"/>
        <v>0</v>
      </c>
    </row>
    <row r="19" spans="1:7" x14ac:dyDescent="0.2">
      <c r="A19" s="37" t="s">
        <v>23</v>
      </c>
      <c r="B19" s="6">
        <v>0</v>
      </c>
      <c r="C19" s="6">
        <v>0</v>
      </c>
      <c r="D19" s="6">
        <f t="shared" si="4"/>
        <v>0</v>
      </c>
      <c r="E19" s="6">
        <v>0</v>
      </c>
      <c r="F19" s="6">
        <v>0</v>
      </c>
      <c r="G19" s="6">
        <f t="shared" si="5"/>
        <v>0</v>
      </c>
    </row>
    <row r="20" spans="1:7" x14ac:dyDescent="0.2">
      <c r="A20" s="37" t="s">
        <v>24</v>
      </c>
      <c r="B20" s="6">
        <v>0</v>
      </c>
      <c r="C20" s="6">
        <v>0</v>
      </c>
      <c r="D20" s="6">
        <f t="shared" si="4"/>
        <v>0</v>
      </c>
      <c r="E20" s="6">
        <v>0</v>
      </c>
      <c r="F20" s="6">
        <v>0</v>
      </c>
      <c r="G20" s="6">
        <f t="shared" si="5"/>
        <v>0</v>
      </c>
    </row>
    <row r="21" spans="1:7" x14ac:dyDescent="0.2">
      <c r="A21" s="37" t="s">
        <v>25</v>
      </c>
      <c r="B21" s="6">
        <v>0</v>
      </c>
      <c r="C21" s="6">
        <v>0</v>
      </c>
      <c r="D21" s="6">
        <f t="shared" si="4"/>
        <v>0</v>
      </c>
      <c r="E21" s="6">
        <v>0</v>
      </c>
      <c r="F21" s="6">
        <v>0</v>
      </c>
      <c r="G21" s="6">
        <f t="shared" si="5"/>
        <v>0</v>
      </c>
    </row>
    <row r="22" spans="1:7" x14ac:dyDescent="0.2">
      <c r="A22" s="37" t="s">
        <v>26</v>
      </c>
      <c r="B22" s="6">
        <v>0</v>
      </c>
      <c r="C22" s="6">
        <v>0</v>
      </c>
      <c r="D22" s="6">
        <f t="shared" si="4"/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40" t="s">
        <v>27</v>
      </c>
      <c r="B23" s="42">
        <f t="shared" ref="B23:G23" si="6">SUM(B24:B32)</f>
        <v>100712</v>
      </c>
      <c r="C23" s="42">
        <f t="shared" si="6"/>
        <v>796051.86</v>
      </c>
      <c r="D23" s="42">
        <f t="shared" si="6"/>
        <v>896763.86</v>
      </c>
      <c r="E23" s="42">
        <f t="shared" si="6"/>
        <v>896763.86</v>
      </c>
      <c r="F23" s="42">
        <f t="shared" si="6"/>
        <v>896763.86</v>
      </c>
      <c r="G23" s="42">
        <f t="shared" si="6"/>
        <v>0</v>
      </c>
    </row>
    <row r="24" spans="1:7" x14ac:dyDescent="0.2">
      <c r="A24" s="37" t="s">
        <v>28</v>
      </c>
      <c r="B24" s="6">
        <v>850</v>
      </c>
      <c r="C24" s="6">
        <f>700+650.52</f>
        <v>1350.52</v>
      </c>
      <c r="D24" s="6">
        <f>B24+C24</f>
        <v>2200.52</v>
      </c>
      <c r="E24" s="43">
        <v>2200.52</v>
      </c>
      <c r="F24" s="43">
        <v>2200.52</v>
      </c>
      <c r="G24" s="6">
        <f>D24-E24</f>
        <v>0</v>
      </c>
    </row>
    <row r="25" spans="1:7" x14ac:dyDescent="0.2">
      <c r="A25" s="37" t="s">
        <v>29</v>
      </c>
      <c r="B25" s="6">
        <v>0</v>
      </c>
      <c r="C25" s="6">
        <v>0</v>
      </c>
      <c r="D25" s="6">
        <f t="shared" ref="D25:D32" si="7">B25+C25</f>
        <v>0</v>
      </c>
      <c r="E25" s="43">
        <v>0</v>
      </c>
      <c r="F25" s="43">
        <v>0</v>
      </c>
      <c r="G25" s="6">
        <f t="shared" ref="G25:G32" si="8">D25-E25</f>
        <v>0</v>
      </c>
    </row>
    <row r="26" spans="1:7" x14ac:dyDescent="0.2">
      <c r="A26" s="37" t="s">
        <v>30</v>
      </c>
      <c r="B26" s="6">
        <v>12050</v>
      </c>
      <c r="C26" s="6">
        <v>-4240.88</v>
      </c>
      <c r="D26" s="6">
        <f t="shared" si="7"/>
        <v>7809.12</v>
      </c>
      <c r="E26" s="43">
        <v>7809.12</v>
      </c>
      <c r="F26" s="43">
        <v>7809.12</v>
      </c>
      <c r="G26" s="6">
        <f t="shared" si="8"/>
        <v>0</v>
      </c>
    </row>
    <row r="27" spans="1:7" x14ac:dyDescent="0.2">
      <c r="A27" s="37" t="s">
        <v>31</v>
      </c>
      <c r="B27" s="6">
        <v>59312</v>
      </c>
      <c r="C27" s="6">
        <f>51000+42375.1</f>
        <v>93375.1</v>
      </c>
      <c r="D27" s="6">
        <f t="shared" si="7"/>
        <v>152687.1</v>
      </c>
      <c r="E27" s="43">
        <v>152687.1</v>
      </c>
      <c r="F27" s="43">
        <v>152687.1</v>
      </c>
      <c r="G27" s="6">
        <f t="shared" si="8"/>
        <v>0</v>
      </c>
    </row>
    <row r="28" spans="1:7" x14ac:dyDescent="0.2">
      <c r="A28" s="37" t="s">
        <v>32</v>
      </c>
      <c r="B28" s="6">
        <v>0</v>
      </c>
      <c r="C28" s="6">
        <v>0</v>
      </c>
      <c r="D28" s="6">
        <f t="shared" si="7"/>
        <v>0</v>
      </c>
      <c r="E28" s="43">
        <v>0</v>
      </c>
      <c r="F28" s="43">
        <v>0</v>
      </c>
      <c r="G28" s="6">
        <f t="shared" si="8"/>
        <v>0</v>
      </c>
    </row>
    <row r="29" spans="1:7" x14ac:dyDescent="0.2">
      <c r="A29" s="37" t="s">
        <v>33</v>
      </c>
      <c r="B29" s="6">
        <v>0</v>
      </c>
      <c r="C29" s="6">
        <v>0</v>
      </c>
      <c r="D29" s="6">
        <f t="shared" si="7"/>
        <v>0</v>
      </c>
      <c r="E29" s="43">
        <v>0</v>
      </c>
      <c r="F29" s="43">
        <v>0</v>
      </c>
      <c r="G29" s="6">
        <f t="shared" si="8"/>
        <v>0</v>
      </c>
    </row>
    <row r="30" spans="1:7" x14ac:dyDescent="0.2">
      <c r="A30" s="37" t="s">
        <v>34</v>
      </c>
      <c r="B30" s="6">
        <v>0</v>
      </c>
      <c r="C30" s="6">
        <v>0</v>
      </c>
      <c r="D30" s="6">
        <f t="shared" si="7"/>
        <v>0</v>
      </c>
      <c r="E30" s="43">
        <v>0</v>
      </c>
      <c r="F30" s="43">
        <v>0</v>
      </c>
      <c r="G30" s="6">
        <f t="shared" si="8"/>
        <v>0</v>
      </c>
    </row>
    <row r="31" spans="1:7" x14ac:dyDescent="0.2">
      <c r="A31" s="37" t="s">
        <v>35</v>
      </c>
      <c r="B31" s="6">
        <v>0</v>
      </c>
      <c r="C31" s="6">
        <v>0</v>
      </c>
      <c r="D31" s="6">
        <f t="shared" si="7"/>
        <v>0</v>
      </c>
      <c r="E31" s="43">
        <v>0</v>
      </c>
      <c r="F31" s="43">
        <v>0</v>
      </c>
      <c r="G31" s="6">
        <f t="shared" si="8"/>
        <v>0</v>
      </c>
    </row>
    <row r="32" spans="1:7" x14ac:dyDescent="0.2">
      <c r="A32" s="37" t="s">
        <v>36</v>
      </c>
      <c r="B32" s="6">
        <v>28500</v>
      </c>
      <c r="C32" s="6">
        <f>721500-15932.88</f>
        <v>705567.12</v>
      </c>
      <c r="D32" s="6">
        <f t="shared" si="7"/>
        <v>734067.12</v>
      </c>
      <c r="E32" s="43">
        <v>734067.12</v>
      </c>
      <c r="F32" s="43">
        <v>734067.12</v>
      </c>
      <c r="G32" s="6">
        <f t="shared" si="8"/>
        <v>0</v>
      </c>
    </row>
    <row r="33" spans="1:7" x14ac:dyDescent="0.2">
      <c r="A33" s="40" t="s">
        <v>133</v>
      </c>
      <c r="B33" s="42">
        <f t="shared" ref="B33:G33" si="9">SUM(B34:B42)</f>
        <v>0</v>
      </c>
      <c r="C33" s="42">
        <f t="shared" si="9"/>
        <v>0</v>
      </c>
      <c r="D33" s="42">
        <f t="shared" si="9"/>
        <v>0</v>
      </c>
      <c r="E33" s="42">
        <f t="shared" si="9"/>
        <v>0</v>
      </c>
      <c r="F33" s="42">
        <f t="shared" si="9"/>
        <v>0</v>
      </c>
      <c r="G33" s="42">
        <f t="shared" si="9"/>
        <v>0</v>
      </c>
    </row>
    <row r="34" spans="1:7" x14ac:dyDescent="0.2">
      <c r="A34" s="37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7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37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7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">
      <c r="A38" s="37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37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7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7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37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0" t="s">
        <v>134</v>
      </c>
      <c r="B43" s="42">
        <f t="shared" ref="B43:G43" si="10">SUM(B44:B52)</f>
        <v>0</v>
      </c>
      <c r="C43" s="42">
        <f t="shared" si="10"/>
        <v>0</v>
      </c>
      <c r="D43" s="42">
        <f t="shared" si="10"/>
        <v>0</v>
      </c>
      <c r="E43" s="42">
        <f t="shared" si="10"/>
        <v>0</v>
      </c>
      <c r="F43" s="42">
        <f t="shared" si="10"/>
        <v>0</v>
      </c>
      <c r="G43" s="42">
        <f t="shared" si="10"/>
        <v>0</v>
      </c>
    </row>
    <row r="44" spans="1:7" x14ac:dyDescent="0.2">
      <c r="A44" s="37" t="s">
        <v>46</v>
      </c>
      <c r="B44" s="6">
        <v>0</v>
      </c>
      <c r="C44" s="6">
        <v>0</v>
      </c>
      <c r="D44" s="6">
        <f>B44+C44</f>
        <v>0</v>
      </c>
      <c r="E44" s="6">
        <v>0</v>
      </c>
      <c r="F44" s="6">
        <v>0</v>
      </c>
      <c r="G44" s="6">
        <f>D44-E44</f>
        <v>0</v>
      </c>
    </row>
    <row r="45" spans="1:7" x14ac:dyDescent="0.2">
      <c r="A45" s="37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37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37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37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7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">
      <c r="A50" s="37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37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37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">
      <c r="A53" s="40" t="s">
        <v>55</v>
      </c>
      <c r="B53" s="42">
        <f t="shared" ref="B53:G53" si="11">SUM(B54:B56)</f>
        <v>0</v>
      </c>
      <c r="C53" s="42">
        <f t="shared" si="11"/>
        <v>0</v>
      </c>
      <c r="D53" s="42">
        <f t="shared" si="11"/>
        <v>0</v>
      </c>
      <c r="E53" s="42">
        <f t="shared" si="11"/>
        <v>0</v>
      </c>
      <c r="F53" s="42">
        <f t="shared" si="11"/>
        <v>0</v>
      </c>
      <c r="G53" s="42">
        <f t="shared" si="11"/>
        <v>0</v>
      </c>
    </row>
    <row r="54" spans="1:7" x14ac:dyDescent="0.2">
      <c r="A54" s="37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37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37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0" t="s">
        <v>130</v>
      </c>
      <c r="B57" s="42">
        <f t="shared" ref="B57:G57" si="12">SUM(B58:B64)</f>
        <v>0</v>
      </c>
      <c r="C57" s="42">
        <f t="shared" si="12"/>
        <v>0</v>
      </c>
      <c r="D57" s="42">
        <f t="shared" si="12"/>
        <v>0</v>
      </c>
      <c r="E57" s="42">
        <f t="shared" si="12"/>
        <v>0</v>
      </c>
      <c r="F57" s="42">
        <f t="shared" si="12"/>
        <v>0</v>
      </c>
      <c r="G57" s="42">
        <f t="shared" si="12"/>
        <v>0</v>
      </c>
    </row>
    <row r="58" spans="1:7" x14ac:dyDescent="0.2">
      <c r="A58" s="37" t="s">
        <v>59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7" t="s">
        <v>60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7" t="s">
        <v>61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7" t="s">
        <v>62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7" t="s">
        <v>63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7" t="s">
        <v>64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7" t="s">
        <v>65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0" t="s">
        <v>131</v>
      </c>
      <c r="B65" s="42">
        <f t="shared" ref="B65:G65" si="13">SUM(B66:B68)</f>
        <v>0</v>
      </c>
      <c r="C65" s="42">
        <f t="shared" si="13"/>
        <v>0</v>
      </c>
      <c r="D65" s="42">
        <f t="shared" si="13"/>
        <v>0</v>
      </c>
      <c r="E65" s="42">
        <f t="shared" si="13"/>
        <v>0</v>
      </c>
      <c r="F65" s="42">
        <f t="shared" si="13"/>
        <v>0</v>
      </c>
      <c r="G65" s="42">
        <f t="shared" si="13"/>
        <v>0</v>
      </c>
    </row>
    <row r="66" spans="1:7" x14ac:dyDescent="0.2">
      <c r="A66" s="37" t="s">
        <v>66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7" t="s">
        <v>67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37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40" t="s">
        <v>69</v>
      </c>
      <c r="B69" s="42">
        <f t="shared" ref="B69:G69" si="14">SUM(B70:B76)</f>
        <v>0</v>
      </c>
      <c r="C69" s="42">
        <f t="shared" si="14"/>
        <v>0</v>
      </c>
      <c r="D69" s="42">
        <f t="shared" si="14"/>
        <v>0</v>
      </c>
      <c r="E69" s="42">
        <f t="shared" si="14"/>
        <v>0</v>
      </c>
      <c r="F69" s="42">
        <f t="shared" si="14"/>
        <v>0</v>
      </c>
      <c r="G69" s="42">
        <f t="shared" si="14"/>
        <v>0</v>
      </c>
    </row>
    <row r="70" spans="1:7" x14ac:dyDescent="0.2">
      <c r="A70" s="37" t="s">
        <v>70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7" t="s">
        <v>71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7" t="s">
        <v>72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7" t="s">
        <v>73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7" t="s">
        <v>74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7" t="s">
        <v>75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38" t="s">
        <v>76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9" t="s">
        <v>77</v>
      </c>
      <c r="B77" s="8">
        <f t="shared" ref="B77:G77" si="15">B69+B65+B57+B53+B43+B33+B23+B13+B5</f>
        <v>100712</v>
      </c>
      <c r="C77" s="8">
        <f t="shared" si="15"/>
        <v>796051.86</v>
      </c>
      <c r="D77" s="8">
        <f t="shared" si="15"/>
        <v>896763.86</v>
      </c>
      <c r="E77" s="8">
        <f t="shared" si="15"/>
        <v>896763.86</v>
      </c>
      <c r="F77" s="8">
        <f t="shared" si="15"/>
        <v>896763.86</v>
      </c>
      <c r="G77" s="8">
        <f t="shared" si="15"/>
        <v>0</v>
      </c>
    </row>
    <row r="82" spans="1:2" x14ac:dyDescent="0.2">
      <c r="A82" s="46" t="s">
        <v>140</v>
      </c>
      <c r="B82" s="46" t="s">
        <v>140</v>
      </c>
    </row>
    <row r="83" spans="1:2" x14ac:dyDescent="0.2">
      <c r="A83" s="46" t="s">
        <v>141</v>
      </c>
      <c r="B83" s="46" t="s">
        <v>142</v>
      </c>
    </row>
    <row r="84" spans="1:2" x14ac:dyDescent="0.2">
      <c r="A84" s="46" t="s">
        <v>143</v>
      </c>
      <c r="B84" s="47" t="s">
        <v>144</v>
      </c>
    </row>
    <row r="85" spans="1:2" x14ac:dyDescent="0.2">
      <c r="A85" s="47" t="s">
        <v>145</v>
      </c>
      <c r="B85" s="47" t="s">
        <v>146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D25" sqref="D25"/>
    </sheetView>
  </sheetViews>
  <sheetFormatPr baseColWidth="10" defaultColWidth="12" defaultRowHeight="11.25" x14ac:dyDescent="0.2"/>
  <cols>
    <col min="1" max="1" width="47.6640625" style="1" customWidth="1"/>
    <col min="2" max="2" width="25.1640625" style="1" customWidth="1"/>
    <col min="3" max="7" width="18.33203125" style="1" customWidth="1"/>
    <col min="8" max="16384" width="12" style="1"/>
  </cols>
  <sheetData>
    <row r="1" spans="1:7" ht="45" customHeight="1" x14ac:dyDescent="0.2">
      <c r="A1" s="48" t="s">
        <v>137</v>
      </c>
      <c r="B1" s="49"/>
      <c r="C1" s="49"/>
      <c r="D1" s="49"/>
      <c r="E1" s="49"/>
      <c r="F1" s="49"/>
      <c r="G1" s="50"/>
    </row>
    <row r="2" spans="1:7" x14ac:dyDescent="0.2">
      <c r="A2" s="23"/>
      <c r="B2" s="26" t="s">
        <v>0</v>
      </c>
      <c r="C2" s="27"/>
      <c r="D2" s="27"/>
      <c r="E2" s="27"/>
      <c r="F2" s="28"/>
      <c r="G2" s="51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4"/>
      <c r="B5" s="9"/>
      <c r="C5" s="9"/>
      <c r="D5" s="9"/>
      <c r="E5" s="9"/>
      <c r="F5" s="9"/>
      <c r="G5" s="9"/>
    </row>
    <row r="6" spans="1:7" x14ac:dyDescent="0.2">
      <c r="A6" s="34" t="s">
        <v>78</v>
      </c>
      <c r="B6" s="44">
        <v>100712</v>
      </c>
      <c r="C6" s="45">
        <v>796051.86</v>
      </c>
      <c r="D6" s="44">
        <f>B6+C6</f>
        <v>896763.86</v>
      </c>
      <c r="E6" s="44">
        <v>896763.86</v>
      </c>
      <c r="F6" s="44">
        <v>896763.86</v>
      </c>
      <c r="G6" s="44">
        <f>D6-E6</f>
        <v>0</v>
      </c>
    </row>
    <row r="7" spans="1:7" x14ac:dyDescent="0.2">
      <c r="A7" s="34"/>
      <c r="B7" s="44"/>
      <c r="C7" s="45"/>
      <c r="D7" s="44"/>
      <c r="E7" s="44"/>
      <c r="F7" s="44"/>
      <c r="G7" s="44"/>
    </row>
    <row r="8" spans="1:7" x14ac:dyDescent="0.2">
      <c r="A8" s="34" t="s">
        <v>79</v>
      </c>
      <c r="B8" s="44">
        <v>0</v>
      </c>
      <c r="C8" s="45">
        <v>0</v>
      </c>
      <c r="D8" s="44">
        <f t="shared" ref="D8" si="0">B8+C8</f>
        <v>0</v>
      </c>
      <c r="E8" s="44">
        <v>0</v>
      </c>
      <c r="F8" s="44">
        <v>0</v>
      </c>
      <c r="G8" s="44">
        <f t="shared" ref="G8" si="1">D8-E8</f>
        <v>0</v>
      </c>
    </row>
    <row r="9" spans="1:7" x14ac:dyDescent="0.2">
      <c r="A9" s="34"/>
      <c r="B9" s="44"/>
      <c r="C9" s="44"/>
      <c r="D9" s="44"/>
      <c r="E9" s="44"/>
      <c r="F9" s="44"/>
      <c r="G9" s="44"/>
    </row>
    <row r="10" spans="1:7" x14ac:dyDescent="0.2">
      <c r="A10" s="34" t="s">
        <v>80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</row>
    <row r="11" spans="1:7" x14ac:dyDescent="0.2">
      <c r="A11" s="34"/>
      <c r="B11" s="44"/>
      <c r="C11" s="44"/>
      <c r="D11" s="44"/>
      <c r="E11" s="44"/>
      <c r="F11" s="44"/>
      <c r="G11" s="44"/>
    </row>
    <row r="12" spans="1:7" x14ac:dyDescent="0.2">
      <c r="A12" s="34" t="s">
        <v>41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">
      <c r="A13" s="34"/>
      <c r="B13" s="44"/>
      <c r="C13" s="44"/>
      <c r="D13" s="44"/>
      <c r="E13" s="44"/>
      <c r="F13" s="44"/>
      <c r="G13" s="44"/>
    </row>
    <row r="14" spans="1:7" x14ac:dyDescent="0.2">
      <c r="A14" s="34" t="s">
        <v>66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</row>
    <row r="15" spans="1:7" x14ac:dyDescent="0.2">
      <c r="A15" s="35"/>
      <c r="B15" s="10"/>
      <c r="C15" s="10"/>
      <c r="D15" s="10"/>
      <c r="E15" s="10"/>
      <c r="F15" s="10"/>
      <c r="G15" s="10"/>
    </row>
    <row r="16" spans="1:7" x14ac:dyDescent="0.2">
      <c r="A16" s="36" t="s">
        <v>77</v>
      </c>
      <c r="B16" s="8">
        <f t="shared" ref="B16:G16" si="2">B14+B12+B10+B8+B6</f>
        <v>100712</v>
      </c>
      <c r="C16" s="8">
        <f t="shared" si="2"/>
        <v>796051.86</v>
      </c>
      <c r="D16" s="8">
        <f t="shared" si="2"/>
        <v>896763.86</v>
      </c>
      <c r="E16" s="8">
        <f t="shared" si="2"/>
        <v>896763.86</v>
      </c>
      <c r="F16" s="8">
        <f t="shared" si="2"/>
        <v>896763.86</v>
      </c>
      <c r="G16" s="8">
        <f t="shared" si="2"/>
        <v>0</v>
      </c>
    </row>
    <row r="20" spans="1:2" x14ac:dyDescent="0.2">
      <c r="A20" s="46" t="s">
        <v>140</v>
      </c>
      <c r="B20" s="46" t="s">
        <v>140</v>
      </c>
    </row>
    <row r="21" spans="1:2" x14ac:dyDescent="0.2">
      <c r="A21" s="46" t="s">
        <v>141</v>
      </c>
      <c r="B21" s="46" t="s">
        <v>142</v>
      </c>
    </row>
    <row r="22" spans="1:2" x14ac:dyDescent="0.2">
      <c r="A22" s="46" t="s">
        <v>148</v>
      </c>
      <c r="B22" s="47" t="s">
        <v>144</v>
      </c>
    </row>
    <row r="23" spans="1:2" x14ac:dyDescent="0.2">
      <c r="A23" s="47" t="s">
        <v>145</v>
      </c>
      <c r="B23" s="47" t="s">
        <v>146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GridLines="0" workbookViewId="0">
      <selection activeCell="A33" sqref="A33:G33"/>
    </sheetView>
  </sheetViews>
  <sheetFormatPr baseColWidth="10" defaultColWidth="12" defaultRowHeight="11.25" x14ac:dyDescent="0.2"/>
  <cols>
    <col min="1" max="1" width="60.83203125" style="1" customWidth="1"/>
    <col min="2" max="2" width="25.33203125" style="1" customWidth="1"/>
    <col min="3" max="7" width="18.33203125" style="1" customWidth="1"/>
    <col min="8" max="16384" width="12" style="1"/>
  </cols>
  <sheetData>
    <row r="1" spans="1:7" ht="45" customHeight="1" x14ac:dyDescent="0.2">
      <c r="A1" s="48" t="s">
        <v>138</v>
      </c>
      <c r="B1" s="49"/>
      <c r="C1" s="49"/>
      <c r="D1" s="49"/>
      <c r="E1" s="49"/>
      <c r="F1" s="49"/>
      <c r="G1" s="50"/>
    </row>
    <row r="2" spans="1:7" x14ac:dyDescent="0.2">
      <c r="A2" s="13"/>
      <c r="B2" s="13"/>
      <c r="C2" s="13"/>
      <c r="D2" s="13"/>
      <c r="E2" s="13"/>
      <c r="F2" s="13"/>
      <c r="G2" s="13"/>
    </row>
    <row r="3" spans="1:7" x14ac:dyDescent="0.2">
      <c r="A3" s="23"/>
      <c r="B3" s="26" t="s">
        <v>0</v>
      </c>
      <c r="C3" s="27"/>
      <c r="D3" s="27"/>
      <c r="E3" s="27"/>
      <c r="F3" s="28"/>
      <c r="G3" s="51" t="s">
        <v>7</v>
      </c>
    </row>
    <row r="4" spans="1:7" ht="24.95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2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2"/>
      <c r="B6" s="18"/>
      <c r="C6" s="18"/>
      <c r="D6" s="18"/>
      <c r="E6" s="18"/>
      <c r="F6" s="18"/>
      <c r="G6" s="18"/>
    </row>
    <row r="7" spans="1:7" x14ac:dyDescent="0.2">
      <c r="A7" s="30" t="s">
        <v>135</v>
      </c>
      <c r="B7" s="6">
        <v>100712</v>
      </c>
      <c r="C7" s="6">
        <v>796051.86</v>
      </c>
      <c r="D7" s="6">
        <f>B7+C7</f>
        <v>896763.86</v>
      </c>
      <c r="E7" s="6">
        <v>896763.86</v>
      </c>
      <c r="F7" s="6">
        <v>896763.86</v>
      </c>
      <c r="G7" s="6">
        <f>+D7-E7</f>
        <v>0</v>
      </c>
    </row>
    <row r="8" spans="1:7" x14ac:dyDescent="0.2">
      <c r="A8" s="30" t="s">
        <v>81</v>
      </c>
      <c r="B8" s="6"/>
      <c r="C8" s="6"/>
      <c r="D8" s="6"/>
      <c r="E8" s="6"/>
      <c r="F8" s="6"/>
      <c r="G8" s="6"/>
    </row>
    <row r="9" spans="1:7" x14ac:dyDescent="0.2">
      <c r="A9" s="30" t="s">
        <v>82</v>
      </c>
      <c r="B9" s="6"/>
      <c r="C9" s="6"/>
      <c r="D9" s="6"/>
      <c r="E9" s="6"/>
      <c r="F9" s="6"/>
      <c r="G9" s="6"/>
    </row>
    <row r="10" spans="1:7" x14ac:dyDescent="0.2">
      <c r="A10" s="30" t="s">
        <v>83</v>
      </c>
      <c r="B10" s="6"/>
      <c r="C10" s="6"/>
      <c r="D10" s="6"/>
      <c r="E10" s="6"/>
      <c r="F10" s="6"/>
      <c r="G10" s="6"/>
    </row>
    <row r="11" spans="1:7" x14ac:dyDescent="0.2">
      <c r="A11" s="30" t="s">
        <v>84</v>
      </c>
      <c r="B11" s="6"/>
      <c r="C11" s="6"/>
      <c r="D11" s="6"/>
      <c r="E11" s="6"/>
      <c r="F11" s="6"/>
      <c r="G11" s="6"/>
    </row>
    <row r="12" spans="1:7" x14ac:dyDescent="0.2">
      <c r="A12" s="30" t="s">
        <v>85</v>
      </c>
      <c r="B12" s="6"/>
      <c r="C12" s="6"/>
      <c r="D12" s="6"/>
      <c r="E12" s="6"/>
      <c r="F12" s="6"/>
      <c r="G12" s="6"/>
    </row>
    <row r="13" spans="1:7" x14ac:dyDescent="0.2">
      <c r="A13" s="30" t="s">
        <v>86</v>
      </c>
      <c r="B13" s="6"/>
      <c r="C13" s="6"/>
      <c r="D13" s="6"/>
      <c r="E13" s="6"/>
      <c r="F13" s="6"/>
      <c r="G13" s="6"/>
    </row>
    <row r="14" spans="1:7" x14ac:dyDescent="0.2">
      <c r="A14" s="30" t="s">
        <v>87</v>
      </c>
      <c r="B14" s="6"/>
      <c r="C14" s="6"/>
      <c r="D14" s="6"/>
      <c r="E14" s="6"/>
      <c r="F14" s="6"/>
      <c r="G14" s="6"/>
    </row>
    <row r="15" spans="1:7" x14ac:dyDescent="0.2">
      <c r="A15" s="30"/>
      <c r="B15" s="7"/>
      <c r="C15" s="7"/>
      <c r="D15" s="7"/>
      <c r="E15" s="7"/>
      <c r="F15" s="7"/>
      <c r="G15" s="7"/>
    </row>
    <row r="16" spans="1:7" x14ac:dyDescent="0.2">
      <c r="A16" s="31" t="s">
        <v>77</v>
      </c>
      <c r="B16" s="11">
        <f>B7</f>
        <v>100712</v>
      </c>
      <c r="C16" s="11">
        <f t="shared" ref="C16:G16" si="0">C7</f>
        <v>796051.86</v>
      </c>
      <c r="D16" s="11">
        <f t="shared" si="0"/>
        <v>896763.86</v>
      </c>
      <c r="E16" s="11">
        <f t="shared" si="0"/>
        <v>896763.86</v>
      </c>
      <c r="F16" s="11">
        <f t="shared" si="0"/>
        <v>896763.86</v>
      </c>
      <c r="G16" s="11">
        <f t="shared" si="0"/>
        <v>0</v>
      </c>
    </row>
    <row r="19" spans="1:7" ht="45" customHeight="1" x14ac:dyDescent="0.2">
      <c r="A19" s="53" t="s">
        <v>149</v>
      </c>
      <c r="B19" s="54"/>
      <c r="C19" s="54"/>
      <c r="D19" s="54"/>
      <c r="E19" s="54"/>
      <c r="F19" s="54"/>
      <c r="G19" s="55"/>
    </row>
    <row r="21" spans="1:7" x14ac:dyDescent="0.2">
      <c r="A21" s="23"/>
      <c r="B21" s="26" t="s">
        <v>0</v>
      </c>
      <c r="C21" s="27"/>
      <c r="D21" s="27"/>
      <c r="E21" s="27"/>
      <c r="F21" s="28"/>
      <c r="G21" s="51" t="s">
        <v>7</v>
      </c>
    </row>
    <row r="22" spans="1:7" ht="22.5" x14ac:dyDescent="0.2">
      <c r="A22" s="24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52"/>
    </row>
    <row r="23" spans="1:7" x14ac:dyDescent="0.2">
      <c r="A23" s="25"/>
      <c r="B23" s="4">
        <v>1</v>
      </c>
      <c r="C23" s="4">
        <v>2</v>
      </c>
      <c r="D23" s="4" t="s">
        <v>8</v>
      </c>
      <c r="E23" s="4">
        <v>4</v>
      </c>
      <c r="F23" s="4">
        <v>5</v>
      </c>
      <c r="G23" s="4" t="s">
        <v>9</v>
      </c>
    </row>
    <row r="24" spans="1:7" x14ac:dyDescent="0.2">
      <c r="A24" s="14"/>
      <c r="B24" s="15"/>
      <c r="C24" s="15"/>
      <c r="D24" s="15"/>
      <c r="E24" s="15"/>
      <c r="F24" s="15"/>
      <c r="G24" s="15"/>
    </row>
    <row r="25" spans="1:7" x14ac:dyDescent="0.2">
      <c r="A25" s="30" t="s">
        <v>88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30" t="s">
        <v>89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30" t="s">
        <v>90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30" t="s">
        <v>91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2"/>
      <c r="B29" s="17"/>
      <c r="C29" s="17"/>
      <c r="D29" s="17"/>
      <c r="E29" s="17"/>
      <c r="F29" s="17"/>
      <c r="G29" s="17"/>
    </row>
    <row r="30" spans="1:7" x14ac:dyDescent="0.2">
      <c r="A30" s="31" t="s">
        <v>77</v>
      </c>
      <c r="B30" s="11">
        <f>SUM(B25:B29)</f>
        <v>0</v>
      </c>
      <c r="C30" s="11">
        <f t="shared" ref="C30:G30" si="1">SUM(C25:C29)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3" spans="1:7" ht="45" customHeight="1" x14ac:dyDescent="0.2">
      <c r="A33" s="53" t="s">
        <v>150</v>
      </c>
      <c r="B33" s="54"/>
      <c r="C33" s="54"/>
      <c r="D33" s="54"/>
      <c r="E33" s="54"/>
      <c r="F33" s="54"/>
      <c r="G33" s="55"/>
    </row>
    <row r="34" spans="1:7" x14ac:dyDescent="0.2">
      <c r="A34" s="23"/>
      <c r="B34" s="26" t="s">
        <v>0</v>
      </c>
      <c r="C34" s="27"/>
      <c r="D34" s="27"/>
      <c r="E34" s="27"/>
      <c r="F34" s="28"/>
      <c r="G34" s="51" t="s">
        <v>7</v>
      </c>
    </row>
    <row r="35" spans="1:7" ht="22.5" x14ac:dyDescent="0.2">
      <c r="A35" s="24" t="s">
        <v>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52"/>
    </row>
    <row r="36" spans="1:7" x14ac:dyDescent="0.2">
      <c r="A36" s="25"/>
      <c r="B36" s="4">
        <v>1</v>
      </c>
      <c r="C36" s="4">
        <v>2</v>
      </c>
      <c r="D36" s="4" t="s">
        <v>8</v>
      </c>
      <c r="E36" s="4">
        <v>4</v>
      </c>
      <c r="F36" s="4">
        <v>5</v>
      </c>
      <c r="G36" s="4" t="s">
        <v>9</v>
      </c>
    </row>
    <row r="37" spans="1:7" x14ac:dyDescent="0.2">
      <c r="A37" s="14"/>
      <c r="B37" s="15"/>
      <c r="C37" s="15"/>
      <c r="D37" s="15"/>
      <c r="E37" s="15"/>
      <c r="F37" s="15"/>
      <c r="G37" s="15"/>
    </row>
    <row r="38" spans="1:7" ht="22.5" x14ac:dyDescent="0.2">
      <c r="A38" s="32" t="s">
        <v>92</v>
      </c>
      <c r="B38" s="16">
        <v>100712</v>
      </c>
      <c r="C38" s="6">
        <v>796051.86</v>
      </c>
      <c r="D38" s="16">
        <f>+B38+C38</f>
        <v>896763.86</v>
      </c>
      <c r="E38" s="6">
        <v>896763.86</v>
      </c>
      <c r="F38" s="6">
        <v>896763.86</v>
      </c>
      <c r="G38" s="16">
        <f>+D38-E38</f>
        <v>0</v>
      </c>
    </row>
    <row r="39" spans="1:7" x14ac:dyDescent="0.2">
      <c r="A39" s="32"/>
      <c r="B39" s="16"/>
      <c r="C39" s="16"/>
      <c r="D39" s="16"/>
      <c r="E39" s="16"/>
      <c r="F39" s="16"/>
      <c r="G39" s="16"/>
    </row>
    <row r="40" spans="1:7" x14ac:dyDescent="0.2">
      <c r="A40" s="32" t="s">
        <v>93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">
      <c r="A41" s="32"/>
      <c r="B41" s="16"/>
      <c r="C41" s="16"/>
      <c r="D41" s="16"/>
      <c r="E41" s="16"/>
      <c r="F41" s="16"/>
      <c r="G41" s="16"/>
    </row>
    <row r="42" spans="1:7" ht="22.5" x14ac:dyDescent="0.2">
      <c r="A42" s="32" t="s">
        <v>94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x14ac:dyDescent="0.2">
      <c r="A43" s="32"/>
      <c r="B43" s="16"/>
      <c r="C43" s="16"/>
      <c r="D43" s="16"/>
      <c r="E43" s="16"/>
      <c r="F43" s="16"/>
      <c r="G43" s="16"/>
    </row>
    <row r="44" spans="1:7" ht="22.5" x14ac:dyDescent="0.2">
      <c r="A44" s="32" t="s">
        <v>95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">
      <c r="A45" s="32"/>
      <c r="B45" s="16"/>
      <c r="C45" s="16"/>
      <c r="D45" s="16"/>
      <c r="E45" s="16"/>
      <c r="F45" s="16"/>
      <c r="G45" s="16"/>
    </row>
    <row r="46" spans="1:7" ht="22.5" x14ac:dyDescent="0.2">
      <c r="A46" s="32" t="s">
        <v>96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">
      <c r="A47" s="32"/>
      <c r="B47" s="16"/>
      <c r="C47" s="16"/>
      <c r="D47" s="16"/>
      <c r="E47" s="16"/>
      <c r="F47" s="16"/>
      <c r="G47" s="16"/>
    </row>
    <row r="48" spans="1:7" ht="22.5" x14ac:dyDescent="0.2">
      <c r="A48" s="32" t="s">
        <v>97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">
      <c r="A49" s="32"/>
      <c r="B49" s="16"/>
      <c r="C49" s="16"/>
      <c r="D49" s="16"/>
      <c r="E49" s="16"/>
      <c r="F49" s="16"/>
      <c r="G49" s="16"/>
    </row>
    <row r="50" spans="1:7" x14ac:dyDescent="0.2">
      <c r="A50" s="32" t="s">
        <v>98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">
      <c r="A51" s="33"/>
      <c r="B51" s="17"/>
      <c r="C51" s="17"/>
      <c r="D51" s="17"/>
      <c r="E51" s="17"/>
      <c r="F51" s="17"/>
      <c r="G51" s="17"/>
    </row>
    <row r="52" spans="1:7" x14ac:dyDescent="0.2">
      <c r="A52" s="22" t="s">
        <v>77</v>
      </c>
      <c r="B52" s="11">
        <f t="shared" ref="B52:G52" si="2">B50+B48+B46+B44+B42+B40+B38</f>
        <v>100712</v>
      </c>
      <c r="C52" s="11">
        <f t="shared" si="2"/>
        <v>796051.86</v>
      </c>
      <c r="D52" s="11">
        <f t="shared" si="2"/>
        <v>896763.86</v>
      </c>
      <c r="E52" s="11">
        <f t="shared" si="2"/>
        <v>896763.86</v>
      </c>
      <c r="F52" s="11">
        <f t="shared" si="2"/>
        <v>896763.86</v>
      </c>
      <c r="G52" s="11">
        <f t="shared" si="2"/>
        <v>0</v>
      </c>
    </row>
    <row r="57" spans="1:7" x14ac:dyDescent="0.2">
      <c r="A57" s="46" t="s">
        <v>140</v>
      </c>
      <c r="B57" s="46" t="s">
        <v>140</v>
      </c>
    </row>
    <row r="58" spans="1:7" x14ac:dyDescent="0.2">
      <c r="A58" s="46" t="s">
        <v>147</v>
      </c>
      <c r="B58" s="46" t="s">
        <v>142</v>
      </c>
    </row>
    <row r="59" spans="1:7" x14ac:dyDescent="0.2">
      <c r="A59" s="46" t="s">
        <v>148</v>
      </c>
      <c r="B59" s="47" t="s">
        <v>144</v>
      </c>
    </row>
    <row r="60" spans="1:7" x14ac:dyDescent="0.2">
      <c r="A60" s="47" t="s">
        <v>145</v>
      </c>
      <c r="B60" s="47" t="s">
        <v>146</v>
      </c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2" width="22.83203125" style="1" customWidth="1"/>
    <col min="3" max="7" width="18.33203125" style="1" customWidth="1"/>
    <col min="8" max="16384" width="12" style="1"/>
  </cols>
  <sheetData>
    <row r="1" spans="1:7" ht="45" customHeight="1" x14ac:dyDescent="0.2">
      <c r="A1" s="48" t="s">
        <v>139</v>
      </c>
      <c r="B1" s="56"/>
      <c r="C1" s="56"/>
      <c r="D1" s="56"/>
      <c r="E1" s="56"/>
      <c r="F1" s="56"/>
      <c r="G1" s="57"/>
    </row>
    <row r="2" spans="1:7" x14ac:dyDescent="0.2">
      <c r="A2" s="23"/>
      <c r="B2" s="26" t="s">
        <v>0</v>
      </c>
      <c r="C2" s="27"/>
      <c r="D2" s="27"/>
      <c r="E2" s="27"/>
      <c r="F2" s="28"/>
      <c r="G2" s="51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2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/>
      <c r="B5" s="5"/>
      <c r="C5" s="5"/>
      <c r="D5" s="5"/>
      <c r="E5" s="5"/>
      <c r="F5" s="5"/>
      <c r="G5" s="5"/>
    </row>
    <row r="6" spans="1:7" x14ac:dyDescent="0.2">
      <c r="A6" s="19" t="s">
        <v>99</v>
      </c>
      <c r="B6" s="42">
        <f>SUM(B7:B14)</f>
        <v>100712</v>
      </c>
      <c r="C6" s="42">
        <f t="shared" ref="C6:G6" si="0">SUM(C7:C14)</f>
        <v>796051.86</v>
      </c>
      <c r="D6" s="42">
        <f t="shared" si="0"/>
        <v>896763.86</v>
      </c>
      <c r="E6" s="42">
        <f t="shared" si="0"/>
        <v>896763.86</v>
      </c>
      <c r="F6" s="42">
        <f t="shared" si="0"/>
        <v>896763.86</v>
      </c>
      <c r="G6" s="42">
        <f t="shared" si="0"/>
        <v>0</v>
      </c>
    </row>
    <row r="7" spans="1:7" x14ac:dyDescent="0.2">
      <c r="A7" s="29" t="s">
        <v>100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x14ac:dyDescent="0.2">
      <c r="A8" s="29" t="s">
        <v>101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x14ac:dyDescent="0.2">
      <c r="A9" s="29" t="s">
        <v>102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29" t="s">
        <v>103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29" t="s">
        <v>104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9" t="s">
        <v>105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9" t="s">
        <v>106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">
      <c r="A14" s="29" t="s">
        <v>36</v>
      </c>
      <c r="B14" s="6">
        <v>100712</v>
      </c>
      <c r="C14" s="6">
        <v>796051.86</v>
      </c>
      <c r="D14" s="6">
        <f>+B14+C14</f>
        <v>896763.86</v>
      </c>
      <c r="E14" s="6">
        <v>896763.86</v>
      </c>
      <c r="F14" s="6">
        <v>896763.86</v>
      </c>
      <c r="G14" s="6">
        <f>+D14-E14</f>
        <v>0</v>
      </c>
    </row>
    <row r="15" spans="1:7" x14ac:dyDescent="0.2">
      <c r="A15" s="20"/>
      <c r="B15" s="6"/>
      <c r="C15" s="6"/>
      <c r="D15" s="6"/>
      <c r="E15" s="6"/>
      <c r="F15" s="6"/>
      <c r="G15" s="6"/>
    </row>
    <row r="16" spans="1:7" x14ac:dyDescent="0.2">
      <c r="A16" s="19" t="s">
        <v>107</v>
      </c>
      <c r="B16" s="42">
        <f>SUM(B17:B23)</f>
        <v>0</v>
      </c>
      <c r="C16" s="42">
        <f t="shared" ref="C16:G16" si="1">SUM(C17:C23)</f>
        <v>0</v>
      </c>
      <c r="D16" s="42">
        <f t="shared" si="1"/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</row>
    <row r="17" spans="1:7" x14ac:dyDescent="0.2">
      <c r="A17" s="29" t="s">
        <v>108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2">
      <c r="A18" s="29" t="s">
        <v>109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">
      <c r="A19" s="29" t="s">
        <v>110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29" t="s">
        <v>111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29" t="s">
        <v>112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29" t="s">
        <v>113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">
      <c r="A23" s="29" t="s">
        <v>114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">
      <c r="A24" s="20"/>
      <c r="B24" s="6"/>
      <c r="C24" s="6"/>
      <c r="D24" s="6"/>
      <c r="E24" s="6"/>
      <c r="F24" s="6"/>
      <c r="G24" s="6"/>
    </row>
    <row r="25" spans="1:7" x14ac:dyDescent="0.2">
      <c r="A25" s="19" t="s">
        <v>115</v>
      </c>
      <c r="B25" s="42">
        <f>SUM(B26:B34)</f>
        <v>0</v>
      </c>
      <c r="C25" s="42">
        <f t="shared" ref="C25:G25" si="2">SUM(C26:C34)</f>
        <v>0</v>
      </c>
      <c r="D25" s="42">
        <f t="shared" si="2"/>
        <v>0</v>
      </c>
      <c r="E25" s="42">
        <f t="shared" si="2"/>
        <v>0</v>
      </c>
      <c r="F25" s="42">
        <f t="shared" si="2"/>
        <v>0</v>
      </c>
      <c r="G25" s="42">
        <f t="shared" si="2"/>
        <v>0</v>
      </c>
    </row>
    <row r="26" spans="1:7" x14ac:dyDescent="0.2">
      <c r="A26" s="29" t="s">
        <v>116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9" t="s">
        <v>117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9" t="s">
        <v>118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9" t="s">
        <v>119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29" t="s">
        <v>120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29" t="s">
        <v>121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29" t="s">
        <v>122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29" t="s">
        <v>123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29" t="s">
        <v>124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0"/>
      <c r="B35" s="6"/>
      <c r="C35" s="6"/>
      <c r="D35" s="6"/>
      <c r="E35" s="6"/>
      <c r="F35" s="6"/>
      <c r="G35" s="6"/>
    </row>
    <row r="36" spans="1:7" x14ac:dyDescent="0.2">
      <c r="A36" s="19" t="s">
        <v>125</v>
      </c>
      <c r="B36" s="42">
        <f>SUM(B37:B40)</f>
        <v>0</v>
      </c>
      <c r="C36" s="42">
        <f t="shared" ref="C36:G36" si="3">SUM(C37:C40)</f>
        <v>0</v>
      </c>
      <c r="D36" s="42">
        <f t="shared" si="3"/>
        <v>0</v>
      </c>
      <c r="E36" s="42">
        <f t="shared" si="3"/>
        <v>0</v>
      </c>
      <c r="F36" s="42">
        <f t="shared" si="3"/>
        <v>0</v>
      </c>
      <c r="G36" s="42">
        <f t="shared" si="3"/>
        <v>0</v>
      </c>
    </row>
    <row r="37" spans="1:7" x14ac:dyDescent="0.2">
      <c r="A37" s="29" t="s">
        <v>126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29" t="s">
        <v>127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29" t="s">
        <v>128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29" t="s">
        <v>129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20"/>
      <c r="B41" s="6"/>
      <c r="C41" s="6"/>
      <c r="D41" s="6"/>
      <c r="E41" s="6"/>
      <c r="F41" s="6"/>
      <c r="G41" s="6"/>
    </row>
    <row r="42" spans="1:7" x14ac:dyDescent="0.2">
      <c r="A42" s="22" t="s">
        <v>77</v>
      </c>
      <c r="B42" s="11">
        <f t="shared" ref="B42:G42" si="4">B36+B25+B16+B6</f>
        <v>100712</v>
      </c>
      <c r="C42" s="11">
        <f t="shared" si="4"/>
        <v>796051.86</v>
      </c>
      <c r="D42" s="11">
        <f t="shared" si="4"/>
        <v>896763.86</v>
      </c>
      <c r="E42" s="11">
        <f t="shared" si="4"/>
        <v>896763.86</v>
      </c>
      <c r="F42" s="11">
        <f t="shared" si="4"/>
        <v>896763.86</v>
      </c>
      <c r="G42" s="11">
        <f t="shared" si="4"/>
        <v>0</v>
      </c>
    </row>
    <row r="47" spans="1:7" x14ac:dyDescent="0.2">
      <c r="A47" s="46" t="s">
        <v>140</v>
      </c>
      <c r="B47" s="46" t="s">
        <v>140</v>
      </c>
    </row>
    <row r="48" spans="1:7" x14ac:dyDescent="0.2">
      <c r="A48" s="46" t="s">
        <v>141</v>
      </c>
      <c r="B48" s="46" t="s">
        <v>142</v>
      </c>
    </row>
    <row r="49" spans="1:2" x14ac:dyDescent="0.2">
      <c r="A49" s="46" t="s">
        <v>143</v>
      </c>
      <c r="B49" s="47" t="s">
        <v>144</v>
      </c>
    </row>
    <row r="50" spans="1:2" x14ac:dyDescent="0.2">
      <c r="A50" s="47" t="s">
        <v>145</v>
      </c>
      <c r="B50" s="47" t="s">
        <v>146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D6CD67-9FC1-4E8D-84D8-1437D431F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2024-01-15T16:42:26Z</cp:lastPrinted>
  <dcterms:created xsi:type="dcterms:W3CDTF">2014-02-10T03:37:14Z</dcterms:created>
  <dcterms:modified xsi:type="dcterms:W3CDTF">2024-02-29T20:39:43Z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